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rkwork/Desktop/"/>
    </mc:Choice>
  </mc:AlternateContent>
  <xr:revisionPtr revIDLastSave="0" documentId="13_ncr:1_{FA78E411-3B37-4A40-B393-CF5DA694B82A}" xr6:coauthVersionLast="47" xr6:coauthVersionMax="47" xr10:uidLastSave="{00000000-0000-0000-0000-000000000000}"/>
  <bookViews>
    <workbookView xWindow="30540" yWindow="500" windowWidth="24600" windowHeight="16060" xr2:uid="{CD07C5E2-8650-7B4E-9F93-344B1791B8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45" i="1"/>
  <c r="J49" i="1" s="1"/>
  <c r="J31" i="1"/>
  <c r="F36" i="1"/>
  <c r="H36" i="1" s="1"/>
  <c r="J36" i="1" s="1"/>
  <c r="J39" i="1" s="1"/>
  <c r="J50" i="1" s="1"/>
  <c r="F7" i="1"/>
  <c r="H7" i="1" s="1"/>
  <c r="J7" i="1" s="1"/>
  <c r="F6" i="1"/>
  <c r="H6" i="1" s="1"/>
  <c r="J6" i="1" s="1"/>
  <c r="F5" i="1"/>
  <c r="J5" i="1" s="1"/>
  <c r="H51" i="1" l="1"/>
  <c r="H5" i="1"/>
  <c r="J10" i="1"/>
  <c r="J11" i="1" l="1"/>
  <c r="J13" i="1" s="1"/>
</calcChain>
</file>

<file path=xl/sharedStrings.xml><?xml version="1.0" encoding="utf-8"?>
<sst xmlns="http://schemas.openxmlformats.org/spreadsheetml/2006/main" count="68" uniqueCount="52">
  <si>
    <t>Gas</t>
  </si>
  <si>
    <t>Dive</t>
  </si>
  <si>
    <t>Quantity</t>
  </si>
  <si>
    <t>cost per cuft</t>
  </si>
  <si>
    <t>21/35</t>
  </si>
  <si>
    <t>150' 30 min</t>
  </si>
  <si>
    <t>18/45</t>
  </si>
  <si>
    <t>15/55</t>
  </si>
  <si>
    <t>200' 25 min</t>
  </si>
  <si>
    <t>250' 17 min</t>
  </si>
  <si>
    <t>total cost trimix</t>
  </si>
  <si>
    <t>deco gases</t>
  </si>
  <si>
    <t>total gas cost</t>
  </si>
  <si>
    <t>min gas</t>
  </si>
  <si>
    <t xml:space="preserve">Quantity </t>
  </si>
  <si>
    <t>T2 gas</t>
  </si>
  <si>
    <t>T2 Class</t>
  </si>
  <si>
    <t>T2 Dive example</t>
  </si>
  <si>
    <t>Dive gas</t>
  </si>
  <si>
    <t>1/3 instructors cost</t>
  </si>
  <si>
    <t>total class cost</t>
  </si>
  <si>
    <t>T2 course fee</t>
  </si>
  <si>
    <t>GUE config parts</t>
  </si>
  <si>
    <t>Total</t>
  </si>
  <si>
    <t>CCR1 course fee</t>
  </si>
  <si>
    <t>Gas and Sorb cost/dive</t>
  </si>
  <si>
    <t>Total cost of dive</t>
  </si>
  <si>
    <t>total cost of dive</t>
  </si>
  <si>
    <t>GUE CCR ! Class</t>
  </si>
  <si>
    <t>GUE CCR 2 Class</t>
  </si>
  <si>
    <t>CCR 2 course fee</t>
  </si>
  <si>
    <t xml:space="preserve">Gas for class </t>
  </si>
  <si>
    <t xml:space="preserve">JJ CCR Dive Example </t>
  </si>
  <si>
    <t>Dive requirement between CCR 1 and CCR 2</t>
  </si>
  <si>
    <t>50 dives</t>
  </si>
  <si>
    <t>Total cost of 50 CCR dives</t>
  </si>
  <si>
    <t>Training Costs: Tech2 vs. CCR 1/CCR 2</t>
  </si>
  <si>
    <t>Diving Operations Costs: Tech 2 vs. CCR 1/CCR 2</t>
  </si>
  <si>
    <t>Breakeven Calculations: Tech 2 vs. CCR</t>
  </si>
  <si>
    <t xml:space="preserve">Note the cost of going from T1 to CCR 2 = CCR 1 training cost + 50 dives + CCR 2 training cost = </t>
  </si>
  <si>
    <t>Cylinder rental</t>
  </si>
  <si>
    <t>Three charters</t>
  </si>
  <si>
    <t>Total cost</t>
  </si>
  <si>
    <t xml:space="preserve">Gas and Sorb for </t>
  </si>
  <si>
    <t>Sorb for class</t>
  </si>
  <si>
    <t>Charter</t>
  </si>
  <si>
    <t>1/3 instructor's cost</t>
  </si>
  <si>
    <t>JJ-CCR purchase</t>
  </si>
  <si>
    <t>Total cost of 50 T2 dives</t>
  </si>
  <si>
    <t xml:space="preserve">Comparing The Economics of Open and Closed Circuit Tech Diving </t>
  </si>
  <si>
    <t xml:space="preserve">Cylinder rental </t>
  </si>
  <si>
    <t xml:space="preserve">Cylinder Rental:  Plus Bailout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</si>
</sst>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color theme="1"/>
      <name val="Calibri (Body)"/>
    </font>
    <font>
      <b/>
      <sz val="18"/>
      <color theme="1"/>
      <name val="Calibri (Body)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44" fontId="0" fillId="0" borderId="1" xfId="1" applyFont="1" applyBorder="1"/>
    <xf numFmtId="6" fontId="0" fillId="0" borderId="1" xfId="0" applyNumberFormat="1" applyBorder="1"/>
    <xf numFmtId="0" fontId="0" fillId="0" borderId="0" xfId="0" applyBorder="1"/>
    <xf numFmtId="0" fontId="2" fillId="0" borderId="0" xfId="0" applyFont="1" applyFill="1" applyBorder="1"/>
    <xf numFmtId="44" fontId="2" fillId="0" borderId="0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44" fontId="0" fillId="0" borderId="6" xfId="0" applyNumberFormat="1" applyBorder="1"/>
    <xf numFmtId="44" fontId="0" fillId="0" borderId="6" xfId="1" applyFont="1" applyBorder="1"/>
    <xf numFmtId="0" fontId="0" fillId="0" borderId="5" xfId="0" applyFill="1" applyBorder="1"/>
    <xf numFmtId="0" fontId="2" fillId="0" borderId="7" xfId="0" applyFont="1" applyFill="1" applyBorder="1"/>
    <xf numFmtId="0" fontId="0" fillId="0" borderId="8" xfId="0" applyBorder="1"/>
    <xf numFmtId="0" fontId="2" fillId="0" borderId="2" xfId="0" applyFont="1" applyFill="1" applyBorder="1"/>
    <xf numFmtId="0" fontId="0" fillId="0" borderId="3" xfId="0" applyBorder="1"/>
    <xf numFmtId="0" fontId="2" fillId="0" borderId="7" xfId="0" applyFont="1" applyBorder="1"/>
    <xf numFmtId="0" fontId="0" fillId="0" borderId="5" xfId="0" applyFont="1" applyFill="1" applyBorder="1"/>
    <xf numFmtId="44" fontId="2" fillId="0" borderId="4" xfId="0" applyNumberFormat="1" applyFont="1" applyFill="1" applyBorder="1"/>
    <xf numFmtId="0" fontId="2" fillId="0" borderId="5" xfId="0" applyFont="1" applyBorder="1"/>
    <xf numFmtId="44" fontId="0" fillId="0" borderId="6" xfId="0" applyNumberFormat="1" applyFill="1" applyBorder="1"/>
    <xf numFmtId="6" fontId="0" fillId="0" borderId="6" xfId="0" applyNumberFormat="1" applyFont="1" applyFill="1" applyBorder="1"/>
    <xf numFmtId="44" fontId="0" fillId="0" borderId="6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0" fillId="0" borderId="0" xfId="0"/>
    <xf numFmtId="44" fontId="2" fillId="0" borderId="9" xfId="0" applyNumberFormat="1" applyFont="1" applyFill="1" applyBorder="1"/>
    <xf numFmtId="8" fontId="2" fillId="0" borderId="9" xfId="0" applyNumberFormat="1" applyFont="1" applyFill="1" applyBorder="1"/>
    <xf numFmtId="8" fontId="2" fillId="0" borderId="0" xfId="0" applyNumberFormat="1" applyFont="1" applyFill="1" applyBorder="1"/>
    <xf numFmtId="0" fontId="0" fillId="0" borderId="4" xfId="0" applyFill="1" applyBorder="1"/>
    <xf numFmtId="44" fontId="1" fillId="0" borderId="6" xfId="1" applyFont="1" applyFill="1" applyBorder="1"/>
    <xf numFmtId="6" fontId="1" fillId="0" borderId="6" xfId="1" applyNumberFormat="1" applyFont="1" applyFill="1" applyBorder="1"/>
    <xf numFmtId="44" fontId="2" fillId="0" borderId="6" xfId="1" applyFont="1" applyFill="1" applyBorder="1"/>
    <xf numFmtId="44" fontId="2" fillId="0" borderId="0" xfId="1" applyFont="1" applyFill="1" applyBorder="1"/>
    <xf numFmtId="6" fontId="0" fillId="0" borderId="12" xfId="0" applyNumberFormat="1" applyFill="1" applyBorder="1"/>
    <xf numFmtId="44" fontId="0" fillId="0" borderId="9" xfId="0" applyNumberFormat="1" applyFill="1" applyBorder="1"/>
    <xf numFmtId="0" fontId="4" fillId="0" borderId="0" xfId="0" applyFont="1" applyAlignment="1"/>
    <xf numFmtId="8" fontId="2" fillId="0" borderId="0" xfId="0" applyNumberFormat="1" applyFont="1" applyFill="1"/>
    <xf numFmtId="0" fontId="5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8F94-1878-2647-8AC5-C08494640A6F}">
  <dimension ref="A1:J54"/>
  <sheetViews>
    <sheetView tabSelected="1" workbookViewId="0">
      <selection activeCell="J1" sqref="J1"/>
    </sheetView>
  </sheetViews>
  <sheetFormatPr baseColWidth="10" defaultRowHeight="16" x14ac:dyDescent="0.2"/>
  <cols>
    <col min="1" max="1" width="26" customWidth="1"/>
    <col min="7" max="7" width="12" customWidth="1"/>
    <col min="8" max="8" width="14.83203125" customWidth="1"/>
    <col min="10" max="10" width="15" customWidth="1"/>
  </cols>
  <sheetData>
    <row r="1" spans="1:10" s="36" customFormat="1" ht="45" customHeight="1" x14ac:dyDescent="0.3">
      <c r="A1" s="49" t="s">
        <v>49</v>
      </c>
    </row>
    <row r="2" spans="1:10" s="28" customFormat="1" x14ac:dyDescent="0.2"/>
    <row r="3" spans="1:10" s="28" customFormat="1" ht="22" thickBot="1" x14ac:dyDescent="0.3">
      <c r="A3" s="29" t="s">
        <v>36</v>
      </c>
    </row>
    <row r="4" spans="1:10" ht="32" customHeight="1" x14ac:dyDescent="0.2">
      <c r="A4" s="7" t="s">
        <v>16</v>
      </c>
      <c r="B4" s="8" t="s">
        <v>0</v>
      </c>
      <c r="C4" s="8" t="s">
        <v>1</v>
      </c>
      <c r="D4" s="8" t="s">
        <v>13</v>
      </c>
      <c r="E4" s="8" t="s">
        <v>18</v>
      </c>
      <c r="F4" s="8" t="s">
        <v>14</v>
      </c>
      <c r="G4" s="8" t="s">
        <v>3</v>
      </c>
      <c r="H4" s="8" t="s">
        <v>10</v>
      </c>
      <c r="I4" s="8" t="s">
        <v>11</v>
      </c>
      <c r="J4" s="9" t="s">
        <v>12</v>
      </c>
    </row>
    <row r="5" spans="1:10" ht="32" customHeight="1" x14ac:dyDescent="0.2">
      <c r="A5" s="10"/>
      <c r="B5" s="1" t="s">
        <v>4</v>
      </c>
      <c r="C5" s="1" t="s">
        <v>5</v>
      </c>
      <c r="D5" s="1">
        <v>65</v>
      </c>
      <c r="E5" s="1">
        <v>125</v>
      </c>
      <c r="F5" s="1">
        <f>SUM(D5:E5)</f>
        <v>190</v>
      </c>
      <c r="G5" s="2">
        <v>1.75</v>
      </c>
      <c r="H5" s="2">
        <f>G5*F5</f>
        <v>332.5</v>
      </c>
      <c r="I5" s="3">
        <v>50</v>
      </c>
      <c r="J5" s="11">
        <f>SUM(D5:F5)</f>
        <v>380</v>
      </c>
    </row>
    <row r="6" spans="1:10" ht="29" customHeight="1" x14ac:dyDescent="0.2">
      <c r="A6" s="10"/>
      <c r="B6" s="1" t="s">
        <v>6</v>
      </c>
      <c r="C6" s="1" t="s">
        <v>8</v>
      </c>
      <c r="D6" s="1">
        <v>115</v>
      </c>
      <c r="E6" s="1">
        <v>132</v>
      </c>
      <c r="F6" s="1">
        <f>SUM(D6:E6)</f>
        <v>247</v>
      </c>
      <c r="G6" s="2">
        <v>1.95</v>
      </c>
      <c r="H6" s="2">
        <f>G6*F6</f>
        <v>481.65</v>
      </c>
      <c r="I6" s="3">
        <v>50</v>
      </c>
      <c r="J6" s="11">
        <f t="shared" ref="J6:J7" si="0">SUM(H6:I6)</f>
        <v>531.65</v>
      </c>
    </row>
    <row r="7" spans="1:10" ht="30" customHeight="1" x14ac:dyDescent="0.2">
      <c r="A7" s="10"/>
      <c r="B7" s="1" t="s">
        <v>7</v>
      </c>
      <c r="C7" s="1" t="s">
        <v>9</v>
      </c>
      <c r="D7" s="1">
        <v>175</v>
      </c>
      <c r="E7" s="1">
        <v>110</v>
      </c>
      <c r="F7" s="1">
        <f>SUM(D7:E7)</f>
        <v>285</v>
      </c>
      <c r="G7" s="2">
        <v>2.15</v>
      </c>
      <c r="H7" s="2">
        <f>G7*F7</f>
        <v>612.75</v>
      </c>
      <c r="I7" s="3">
        <v>50</v>
      </c>
      <c r="J7" s="11">
        <f t="shared" si="0"/>
        <v>662.75</v>
      </c>
    </row>
    <row r="8" spans="1:10" ht="30" customHeight="1" x14ac:dyDescent="0.2">
      <c r="A8" s="10" t="s">
        <v>40</v>
      </c>
      <c r="B8" s="1"/>
      <c r="C8" s="1"/>
      <c r="D8" s="1"/>
      <c r="E8" s="1"/>
      <c r="F8" s="1"/>
      <c r="G8" s="1"/>
      <c r="H8" s="1"/>
      <c r="I8" s="1"/>
      <c r="J8" s="12">
        <v>300</v>
      </c>
    </row>
    <row r="9" spans="1:10" ht="30" customHeight="1" x14ac:dyDescent="0.2">
      <c r="A9" s="10" t="s">
        <v>41</v>
      </c>
      <c r="B9" s="1"/>
      <c r="C9" s="1"/>
      <c r="D9" s="1"/>
      <c r="E9" s="1"/>
      <c r="F9" s="1"/>
      <c r="G9" s="1"/>
      <c r="H9" s="1"/>
      <c r="I9" s="1"/>
      <c r="J9" s="12">
        <v>450</v>
      </c>
    </row>
    <row r="10" spans="1:10" ht="29" customHeight="1" x14ac:dyDescent="0.2">
      <c r="A10" s="10" t="s">
        <v>42</v>
      </c>
      <c r="B10" s="1"/>
      <c r="C10" s="1"/>
      <c r="D10" s="1"/>
      <c r="E10" s="1"/>
      <c r="F10" s="1"/>
      <c r="G10" s="1"/>
      <c r="H10" s="1"/>
      <c r="I10" s="1"/>
      <c r="J10" s="22">
        <f>SUM(J5:J9)</f>
        <v>2324.4</v>
      </c>
    </row>
    <row r="11" spans="1:10" ht="29" customHeight="1" x14ac:dyDescent="0.2">
      <c r="A11" s="13" t="s">
        <v>46</v>
      </c>
      <c r="B11" s="1"/>
      <c r="C11" s="1"/>
      <c r="D11" s="1"/>
      <c r="E11" s="1"/>
      <c r="F11" s="1"/>
      <c r="G11" s="1"/>
      <c r="H11" s="1"/>
      <c r="I11" s="1"/>
      <c r="J11" s="22">
        <f>J10/3</f>
        <v>774.80000000000007</v>
      </c>
    </row>
    <row r="12" spans="1:10" ht="29" customHeight="1" x14ac:dyDescent="0.2">
      <c r="A12" s="13" t="s">
        <v>21</v>
      </c>
      <c r="B12" s="1"/>
      <c r="C12" s="1"/>
      <c r="D12" s="1"/>
      <c r="E12" s="1"/>
      <c r="F12" s="1"/>
      <c r="G12" s="1"/>
      <c r="H12" s="1"/>
      <c r="I12" s="1"/>
      <c r="J12" s="22">
        <v>2250</v>
      </c>
    </row>
    <row r="13" spans="1:10" ht="29" customHeight="1" thickBot="1" x14ac:dyDescent="0.25">
      <c r="A13" s="14" t="s">
        <v>20</v>
      </c>
      <c r="B13" s="15"/>
      <c r="C13" s="15"/>
      <c r="D13" s="15"/>
      <c r="E13" s="15"/>
      <c r="F13" s="15"/>
      <c r="G13" s="15"/>
      <c r="H13" s="15"/>
      <c r="I13" s="15"/>
      <c r="J13" s="37">
        <f>SUM(J10:J12)</f>
        <v>5349.2000000000007</v>
      </c>
    </row>
    <row r="14" spans="1:10" ht="29" customHeight="1" thickBot="1" x14ac:dyDescent="0.25">
      <c r="A14" s="5"/>
      <c r="B14" s="4"/>
      <c r="C14" s="4"/>
      <c r="D14" s="4"/>
      <c r="E14" s="4"/>
      <c r="F14" s="4"/>
      <c r="G14" s="4"/>
      <c r="H14" s="4"/>
      <c r="I14" s="4"/>
      <c r="J14" s="6"/>
    </row>
    <row r="15" spans="1:10" ht="29" customHeight="1" x14ac:dyDescent="0.2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20"/>
    </row>
    <row r="16" spans="1:10" ht="29" customHeight="1" x14ac:dyDescent="0.2">
      <c r="A16" s="19" t="s">
        <v>47</v>
      </c>
      <c r="B16" s="1"/>
      <c r="C16" s="1"/>
      <c r="D16" s="1"/>
      <c r="E16" s="1"/>
      <c r="F16" s="1"/>
      <c r="G16" s="1"/>
      <c r="H16" s="1"/>
      <c r="I16" s="1"/>
      <c r="J16" s="23">
        <v>9000</v>
      </c>
    </row>
    <row r="17" spans="1:10" ht="29" customHeight="1" x14ac:dyDescent="0.2">
      <c r="A17" s="19" t="s">
        <v>22</v>
      </c>
      <c r="B17" s="1"/>
      <c r="C17" s="1"/>
      <c r="D17" s="1"/>
      <c r="E17" s="1"/>
      <c r="F17" s="1"/>
      <c r="G17" s="1"/>
      <c r="H17" s="1"/>
      <c r="I17" s="1"/>
      <c r="J17" s="24">
        <v>2500</v>
      </c>
    </row>
    <row r="18" spans="1:10" s="34" customFormat="1" ht="29" customHeight="1" x14ac:dyDescent="0.2">
      <c r="A18" s="19" t="s">
        <v>50</v>
      </c>
      <c r="B18" s="1"/>
      <c r="C18" s="1"/>
      <c r="D18" s="1"/>
      <c r="E18" s="1"/>
      <c r="F18" s="1"/>
      <c r="G18" s="1"/>
      <c r="H18" s="1"/>
      <c r="I18" s="1"/>
      <c r="J18" s="23">
        <v>180</v>
      </c>
    </row>
    <row r="19" spans="1:10" ht="29" customHeight="1" x14ac:dyDescent="0.2">
      <c r="A19" s="19" t="s">
        <v>43</v>
      </c>
      <c r="B19" s="1"/>
      <c r="C19" s="1"/>
      <c r="D19" s="1"/>
      <c r="E19" s="1"/>
      <c r="F19" s="1"/>
      <c r="G19" s="1"/>
      <c r="H19" s="1"/>
      <c r="I19" s="1"/>
      <c r="J19" s="23">
        <v>400</v>
      </c>
    </row>
    <row r="20" spans="1:10" ht="29" customHeight="1" x14ac:dyDescent="0.2">
      <c r="A20" s="13" t="s">
        <v>19</v>
      </c>
      <c r="B20" s="1"/>
      <c r="C20" s="1"/>
      <c r="D20" s="1"/>
      <c r="E20" s="1"/>
      <c r="F20" s="1"/>
      <c r="G20" s="1"/>
      <c r="H20" s="1"/>
      <c r="I20" s="1"/>
      <c r="J20" s="23">
        <v>140</v>
      </c>
    </row>
    <row r="21" spans="1:10" ht="29" customHeight="1" x14ac:dyDescent="0.2">
      <c r="A21" s="19" t="s">
        <v>24</v>
      </c>
      <c r="B21" s="1"/>
      <c r="C21" s="1"/>
      <c r="D21" s="1"/>
      <c r="E21" s="1"/>
      <c r="F21" s="1"/>
      <c r="G21" s="1"/>
      <c r="H21" s="1"/>
      <c r="I21" s="1"/>
      <c r="J21" s="24">
        <v>2250</v>
      </c>
    </row>
    <row r="22" spans="1:10" ht="29" customHeight="1" thickBot="1" x14ac:dyDescent="0.25">
      <c r="A22" s="14" t="s">
        <v>23</v>
      </c>
      <c r="B22" s="15"/>
      <c r="C22" s="15"/>
      <c r="D22" s="15"/>
      <c r="E22" s="15"/>
      <c r="F22" s="15"/>
      <c r="G22" s="15"/>
      <c r="H22" s="15"/>
      <c r="I22" s="15"/>
      <c r="J22" s="38">
        <f>SUM(J16:J21)</f>
        <v>14470</v>
      </c>
    </row>
    <row r="23" spans="1:10" ht="29" customHeight="1" thickBot="1" x14ac:dyDescent="0.25">
      <c r="A23" s="5"/>
      <c r="B23" s="4"/>
      <c r="C23" s="4"/>
      <c r="D23" s="4"/>
      <c r="E23" s="4"/>
      <c r="F23" s="4"/>
      <c r="G23" s="4"/>
      <c r="H23" s="4"/>
      <c r="I23" s="4"/>
      <c r="J23" s="6"/>
    </row>
    <row r="24" spans="1:10" ht="29" customHeight="1" x14ac:dyDescent="0.2">
      <c r="A24" s="16" t="s">
        <v>29</v>
      </c>
      <c r="B24" s="17"/>
      <c r="C24" s="17"/>
      <c r="D24" s="17"/>
      <c r="E24" s="17"/>
      <c r="F24" s="17"/>
      <c r="G24" s="17"/>
      <c r="H24" s="17"/>
      <c r="I24" s="17"/>
      <c r="J24" s="20"/>
    </row>
    <row r="25" spans="1:10" ht="29" customHeight="1" x14ac:dyDescent="0.2">
      <c r="A25" s="19" t="s">
        <v>51</v>
      </c>
      <c r="B25" s="1"/>
      <c r="C25" s="1"/>
      <c r="D25" s="1"/>
      <c r="E25" s="1"/>
      <c r="F25" s="1"/>
      <c r="G25" s="1"/>
      <c r="H25" s="1"/>
      <c r="I25" s="1"/>
      <c r="J25" s="23">
        <v>360</v>
      </c>
    </row>
    <row r="26" spans="1:10" ht="29" customHeight="1" x14ac:dyDescent="0.2">
      <c r="A26" s="19" t="s">
        <v>31</v>
      </c>
      <c r="B26" s="1"/>
      <c r="C26" s="1"/>
      <c r="D26" s="1"/>
      <c r="E26" s="1"/>
      <c r="F26" s="1"/>
      <c r="G26" s="1"/>
      <c r="H26" s="1"/>
      <c r="I26" s="1"/>
      <c r="J26" s="24">
        <v>500</v>
      </c>
    </row>
    <row r="27" spans="1:10" ht="29" customHeight="1" x14ac:dyDescent="0.2">
      <c r="A27" s="19" t="s">
        <v>44</v>
      </c>
      <c r="B27" s="1"/>
      <c r="C27" s="1"/>
      <c r="D27" s="1"/>
      <c r="E27" s="1"/>
      <c r="F27" s="1"/>
      <c r="G27" s="1"/>
      <c r="H27" s="1"/>
      <c r="I27" s="1"/>
      <c r="J27" s="23">
        <v>140</v>
      </c>
    </row>
    <row r="28" spans="1:10" ht="29" customHeight="1" x14ac:dyDescent="0.2">
      <c r="A28" s="13" t="s">
        <v>46</v>
      </c>
      <c r="B28" s="1"/>
      <c r="C28" s="1"/>
      <c r="D28" s="1"/>
      <c r="E28" s="1"/>
      <c r="F28" s="1"/>
      <c r="G28" s="1"/>
      <c r="H28" s="1"/>
      <c r="I28" s="1"/>
      <c r="J28" s="23">
        <v>213</v>
      </c>
    </row>
    <row r="29" spans="1:10" ht="29" customHeight="1" x14ac:dyDescent="0.2">
      <c r="A29" s="13" t="s">
        <v>41</v>
      </c>
      <c r="B29" s="1"/>
      <c r="C29" s="1"/>
      <c r="D29" s="1"/>
      <c r="E29" s="1"/>
      <c r="F29" s="1"/>
      <c r="G29" s="1"/>
      <c r="H29" s="1"/>
      <c r="I29" s="1"/>
      <c r="J29" s="23">
        <v>450</v>
      </c>
    </row>
    <row r="30" spans="1:10" ht="29" customHeight="1" x14ac:dyDescent="0.2">
      <c r="A30" s="19" t="s">
        <v>30</v>
      </c>
      <c r="B30" s="1"/>
      <c r="C30" s="1"/>
      <c r="D30" s="1"/>
      <c r="E30" s="1"/>
      <c r="F30" s="1"/>
      <c r="G30" s="1"/>
      <c r="H30" s="1"/>
      <c r="I30" s="1"/>
      <c r="J30" s="24">
        <v>2250</v>
      </c>
    </row>
    <row r="31" spans="1:10" ht="29" customHeight="1" thickBot="1" x14ac:dyDescent="0.25">
      <c r="A31" s="14" t="s">
        <v>23</v>
      </c>
      <c r="B31" s="15"/>
      <c r="C31" s="15"/>
      <c r="D31" s="15"/>
      <c r="E31" s="15"/>
      <c r="F31" s="15"/>
      <c r="G31" s="15"/>
      <c r="H31" s="15"/>
      <c r="I31" s="15"/>
      <c r="J31" s="38">
        <f>SUM(J25:J30)</f>
        <v>3913</v>
      </c>
    </row>
    <row r="32" spans="1:10" s="28" customFormat="1" ht="29" customHeight="1" x14ac:dyDescent="0.2">
      <c r="A32" s="5"/>
      <c r="B32" s="4"/>
      <c r="C32" s="4"/>
      <c r="D32" s="4"/>
      <c r="E32" s="4"/>
      <c r="F32" s="4"/>
      <c r="G32" s="4"/>
      <c r="H32" s="4"/>
      <c r="I32" s="4"/>
      <c r="J32" s="39"/>
    </row>
    <row r="33" spans="1:10" s="28" customFormat="1" ht="29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39"/>
    </row>
    <row r="34" spans="1:10" ht="29" customHeight="1" thickBot="1" x14ac:dyDescent="0.3">
      <c r="A34" s="30" t="s">
        <v>37</v>
      </c>
      <c r="B34" s="4"/>
      <c r="C34" s="4"/>
      <c r="D34" s="4"/>
      <c r="E34" s="4"/>
      <c r="F34" s="4"/>
      <c r="G34" s="4"/>
      <c r="H34" s="4"/>
      <c r="I34" s="4"/>
      <c r="J34" s="6"/>
    </row>
    <row r="35" spans="1:10" ht="33" customHeight="1" x14ac:dyDescent="0.2">
      <c r="A35" s="7" t="s">
        <v>17</v>
      </c>
      <c r="B35" s="8" t="s">
        <v>0</v>
      </c>
      <c r="C35" s="8" t="s">
        <v>1</v>
      </c>
      <c r="D35" s="8" t="s">
        <v>13</v>
      </c>
      <c r="E35" s="8" t="s">
        <v>18</v>
      </c>
      <c r="F35" s="8" t="s">
        <v>2</v>
      </c>
      <c r="G35" s="8" t="s">
        <v>3</v>
      </c>
      <c r="H35" s="8" t="s">
        <v>10</v>
      </c>
      <c r="I35" s="8" t="s">
        <v>11</v>
      </c>
      <c r="J35" s="9" t="s">
        <v>12</v>
      </c>
    </row>
    <row r="36" spans="1:10" ht="33" customHeight="1" x14ac:dyDescent="0.2">
      <c r="A36" s="10" t="s">
        <v>15</v>
      </c>
      <c r="B36" s="1" t="s">
        <v>6</v>
      </c>
      <c r="C36" s="1" t="s">
        <v>8</v>
      </c>
      <c r="D36" s="1">
        <v>115</v>
      </c>
      <c r="E36" s="1">
        <v>132</v>
      </c>
      <c r="F36" s="1">
        <f>SUM(D36:E36)</f>
        <v>247</v>
      </c>
      <c r="G36" s="2">
        <v>1.95</v>
      </c>
      <c r="H36" s="2">
        <f>G36*F36</f>
        <v>481.65</v>
      </c>
      <c r="I36" s="3">
        <v>50</v>
      </c>
      <c r="J36" s="11">
        <f t="shared" ref="J36" si="1">SUM(H36:I36)</f>
        <v>531.65</v>
      </c>
    </row>
    <row r="37" spans="1:10" ht="33" customHeight="1" x14ac:dyDescent="0.2">
      <c r="A37" s="10" t="s">
        <v>40</v>
      </c>
      <c r="B37" s="1"/>
      <c r="C37" s="1"/>
      <c r="D37" s="1"/>
      <c r="E37" s="1"/>
      <c r="F37" s="1"/>
      <c r="G37" s="1"/>
      <c r="H37" s="1"/>
      <c r="I37" s="1"/>
      <c r="J37" s="12">
        <v>50</v>
      </c>
    </row>
    <row r="38" spans="1:10" ht="33" customHeight="1" x14ac:dyDescent="0.2">
      <c r="A38" s="10" t="s">
        <v>45</v>
      </c>
      <c r="B38" s="1"/>
      <c r="C38" s="1"/>
      <c r="D38" s="1"/>
      <c r="E38" s="1"/>
      <c r="F38" s="1"/>
      <c r="G38" s="1"/>
      <c r="H38" s="1"/>
      <c r="I38" s="1"/>
      <c r="J38" s="12">
        <v>150</v>
      </c>
    </row>
    <row r="39" spans="1:10" ht="33" customHeight="1" thickBot="1" x14ac:dyDescent="0.25">
      <c r="A39" s="18" t="s">
        <v>27</v>
      </c>
      <c r="B39" s="15"/>
      <c r="C39" s="15"/>
      <c r="D39" s="15"/>
      <c r="E39" s="15"/>
      <c r="F39" s="15"/>
      <c r="G39" s="15"/>
      <c r="H39" s="15"/>
      <c r="I39" s="15"/>
      <c r="J39" s="37">
        <f>SUM(J36:J38)</f>
        <v>731.65</v>
      </c>
    </row>
    <row r="40" spans="1:10" ht="32" customHeight="1" thickBot="1" x14ac:dyDescent="0.25">
      <c r="J40" s="32"/>
    </row>
    <row r="41" spans="1:10" ht="31" customHeight="1" x14ac:dyDescent="0.2">
      <c r="A41" s="7" t="s">
        <v>32</v>
      </c>
      <c r="B41" s="17"/>
      <c r="C41" s="17"/>
      <c r="D41" s="17"/>
      <c r="E41" s="17"/>
      <c r="F41" s="17"/>
      <c r="G41" s="17"/>
      <c r="H41" s="17"/>
      <c r="I41" s="17"/>
      <c r="J41" s="40"/>
    </row>
    <row r="42" spans="1:10" ht="30" customHeight="1" x14ac:dyDescent="0.2">
      <c r="A42" s="10" t="s">
        <v>25</v>
      </c>
      <c r="B42" s="1"/>
      <c r="C42" s="1"/>
      <c r="D42" s="1"/>
      <c r="E42" s="1"/>
      <c r="F42" s="1"/>
      <c r="G42" s="1"/>
      <c r="H42" s="1"/>
      <c r="I42" s="1"/>
      <c r="J42" s="41">
        <v>50</v>
      </c>
    </row>
    <row r="43" spans="1:10" s="34" customFormat="1" ht="30" customHeight="1" x14ac:dyDescent="0.2">
      <c r="A43" s="10" t="s">
        <v>50</v>
      </c>
      <c r="B43" s="1"/>
      <c r="C43" s="1"/>
      <c r="D43" s="1"/>
      <c r="E43" s="1"/>
      <c r="F43" s="1"/>
      <c r="G43" s="1"/>
      <c r="H43" s="1"/>
      <c r="I43" s="1"/>
      <c r="J43" s="42">
        <v>30</v>
      </c>
    </row>
    <row r="44" spans="1:10" ht="31" customHeight="1" x14ac:dyDescent="0.2">
      <c r="A44" s="10" t="s">
        <v>45</v>
      </c>
      <c r="B44" s="1"/>
      <c r="C44" s="1"/>
      <c r="D44" s="1"/>
      <c r="E44" s="1"/>
      <c r="F44" s="1"/>
      <c r="G44" s="1"/>
      <c r="H44" s="1"/>
      <c r="I44" s="1"/>
      <c r="J44" s="41">
        <v>150</v>
      </c>
    </row>
    <row r="45" spans="1:10" ht="31" customHeight="1" x14ac:dyDescent="0.2">
      <c r="A45" s="21" t="s">
        <v>26</v>
      </c>
      <c r="B45" s="1"/>
      <c r="C45" s="1"/>
      <c r="D45" s="1"/>
      <c r="E45" s="1"/>
      <c r="F45" s="1"/>
      <c r="G45" s="1"/>
      <c r="H45" s="1"/>
      <c r="I45" s="1"/>
      <c r="J45" s="43">
        <f>SUM(J42:J44)</f>
        <v>230</v>
      </c>
    </row>
    <row r="46" spans="1:10" s="28" customFormat="1" ht="31" customHeight="1" x14ac:dyDescent="0.2">
      <c r="A46" s="31"/>
      <c r="B46" s="4"/>
      <c r="C46" s="4"/>
      <c r="D46" s="4"/>
      <c r="E46" s="4"/>
      <c r="F46" s="4"/>
      <c r="G46" s="4"/>
      <c r="H46" s="4"/>
      <c r="I46" s="4"/>
      <c r="J46" s="44"/>
    </row>
    <row r="47" spans="1:10" ht="31" customHeight="1" thickBot="1" x14ac:dyDescent="0.3">
      <c r="A47" s="29" t="s">
        <v>38</v>
      </c>
      <c r="J47" s="32"/>
    </row>
    <row r="48" spans="1:10" ht="32" customHeight="1" x14ac:dyDescent="0.2">
      <c r="A48" s="50" t="s">
        <v>33</v>
      </c>
      <c r="B48" s="51"/>
      <c r="C48" s="17"/>
      <c r="D48" s="17"/>
      <c r="E48" s="17"/>
      <c r="F48" s="17"/>
      <c r="G48" s="17"/>
      <c r="H48" s="17"/>
      <c r="I48" s="17"/>
      <c r="J48" s="40" t="s">
        <v>34</v>
      </c>
    </row>
    <row r="49" spans="1:10" ht="32" customHeight="1" x14ac:dyDescent="0.2">
      <c r="A49" s="25" t="s">
        <v>35</v>
      </c>
      <c r="B49" s="26"/>
      <c r="C49" s="26"/>
      <c r="D49" s="26"/>
      <c r="E49" s="26"/>
      <c r="F49" s="26"/>
      <c r="G49" s="26"/>
      <c r="H49" s="26"/>
      <c r="I49" s="26"/>
      <c r="J49" s="45">
        <f>50*J45</f>
        <v>11500</v>
      </c>
    </row>
    <row r="50" spans="1:10" ht="29" customHeight="1" thickBot="1" x14ac:dyDescent="0.25">
      <c r="A50" s="27" t="s">
        <v>48</v>
      </c>
      <c r="B50" s="15"/>
      <c r="C50" s="15"/>
      <c r="D50" s="15"/>
      <c r="E50" s="15"/>
      <c r="F50" s="15"/>
      <c r="G50" s="15"/>
      <c r="H50" s="15"/>
      <c r="I50" s="15"/>
      <c r="J50" s="46">
        <f>50*J39</f>
        <v>36582.5</v>
      </c>
    </row>
    <row r="51" spans="1:10" ht="29" customHeight="1" x14ac:dyDescent="0.25">
      <c r="A51" s="47" t="s">
        <v>39</v>
      </c>
      <c r="B51" s="33"/>
      <c r="C51" s="33"/>
      <c r="D51" s="33"/>
      <c r="H51" s="48">
        <f>J22+J31+J49</f>
        <v>29883</v>
      </c>
    </row>
    <row r="52" spans="1:10" ht="29" customHeight="1" x14ac:dyDescent="0.2">
      <c r="A52" s="35"/>
    </row>
    <row r="53" spans="1:10" ht="29" customHeight="1" x14ac:dyDescent="0.2">
      <c r="A53" s="32"/>
    </row>
    <row r="54" spans="1:10" ht="32" customHeight="1" x14ac:dyDescent="0.2">
      <c r="A54" s="52"/>
      <c r="B54" s="52"/>
      <c r="C54" s="52"/>
      <c r="D54" s="52"/>
    </row>
  </sheetData>
  <mergeCells count="2">
    <mergeCell ref="A48:B48"/>
    <mergeCell ref="A54:D5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2022-07-01T13:19:02Z</dcterms:created>
  <dcterms:modified xsi:type="dcterms:W3CDTF">2022-07-04T22:04:14Z</dcterms:modified>
</cp:coreProperties>
</file>